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ybgSwEgcs+5qpRX+QR1IxNAQoG9JAaxgJfgh8Q4MWdS16x5voIuUWuxcrlPCXJwwhLDfcW9xPISvWFEeyped+Q==" workbookSaltValue="1KetGQslI3HJR4ZJ4CExBQ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X72" i="1" s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X502" i="1" l="1"/>
  <c r="AY489" i="1"/>
  <c r="AY447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53" i="1" s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<sst xmlns="http://schemas.openxmlformats.org/spreadsheetml/2006/main" count="1085" uniqueCount="1066">
  <si>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</si>
  <si>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</si>
  <si>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</si>
  <si>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</si>
  <si>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</si>
  <si>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</si>
  <si>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</si>
  <si>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</si>
  <si>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</si>
  <si>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</si>
  <si>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</si>
  <si>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</si>
  <si>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</si>
  <si>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</si>
  <si>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</si>
  <si>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</si>
  <si>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</si>
  <si>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</si>
  <si>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</si>
  <si>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</si>
  <si>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</si>
  <si>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</si>
  <si>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</si>
  <si>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</si>
  <si>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</si>
  <si>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</si>
  <si>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</si>
  <si>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</si>
  <si>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</si>
  <si>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</si>
  <si>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</si>
  <si>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</si>
  <si>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</si>
  <si>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</si>
  <si>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</si>
  <si>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</si>
  <si>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</si>
  <si>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</si>
  <si>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</si>
  <si>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</si>
  <si>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</si>
  <si>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</si>
  <si>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</si>
  <si>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</si>
  <si>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</si>
  <si>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</si>
  <si>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</si>
  <si>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</si>
  <si>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</si>
  <si>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</si>
  <si>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</si>
  <si>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</si>
  <si>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</si>
  <si>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</si>
  <si>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</si>
  <si>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</si>
  <si>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</si>
  <si>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</si>
  <si>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</si>
  <si>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</si>
  <si>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</si>
  <si>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</si>
  <si>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</si>
  <si>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</si>
  <si>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</si>
  <si>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</si>
  <si>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</si>
  <si>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</si>
  <si>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</si>
  <si>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</si>
  <si>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</si>
  <si>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</si>
  <si>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</si>
  <si>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</si>
  <si>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</si>
  <si>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</si>
  <si>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</si>
  <si>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</si>
  <si>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</si>
  <si>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</si>
  <si>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</si>
  <si>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</si>
  <si>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</si>
  <si>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</si>
  <si>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</si>
  <si>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</si>
  <si>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</si>
  <si>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</si>
  <si>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</si>
  <si>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</si>
  <si>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</si>
  <si>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</si>
  <si>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</si>
  <si>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</si>
  <si>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</si>
  <si>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</si>
  <si>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</si>
  <si>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</si>
  <si>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</si>
  <si>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</si>
  <si>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</si>
  <si>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</si>
  <si>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</si>
  <si>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</si>
  <si>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</si>
  <si>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</si>
  <si>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</si>
  <si>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</si>
  <si>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</si>
  <si>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</si>
  <si>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</si>
  <si>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</si>
  <si>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</si>
  <si>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</si>
  <si>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</si>
  <si>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</si>
  <si>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</si>
  <si>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</si>
  <si>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</si>
  <si>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</si>
  <si>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</si>
  <si>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</si>
  <si>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</si>
  <si>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</si>
  <si>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</si>
  <si>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</si>
  <si>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</si>
  <si>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</si>
  <si>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</si>
  <si>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</si>
  <si>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</si>
  <si>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</si>
  <si>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</si>
  <si>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</si>
  <si>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</si>
  <si>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</si>
  <si>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</si>
  <si>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</si>
  <si>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</si>
  <si>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</si>
  <si>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</si>
  <si>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</si>
  <si>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</si>
  <si>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</si>
  <si>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</si>
  <si>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</si>
  <si>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</si>
  <si>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</si>
  <si>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</si>
  <si>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</si>
  <si>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</si>
  <si>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</si>
  <si>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</si>
  <si>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</si>
  <si>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</si>
  <si>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</si>
  <si>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</si>
  <si>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</si>
  <si>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</si>
  <si>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</si>
  <si>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</si>
  <si>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</si>
  <si>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</si>
  <si>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</si>
  <si>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</si>
  <si>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</si>
  <si>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</si>
  <si>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</si>
  <si>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</si>
  <si>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</si>
  <si>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</si>
  <si>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</si>
  <si>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</si>
  <si>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</si>
  <si>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</si>
  <si>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</si>
  <si>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</si>
  <si>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</si>
  <si>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</si>
  <si>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</si>
  <si>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</si>
  <si>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</si>
  <si>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</si>
  <si>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</si>
  <si>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</si>
  <si>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</si>
  <si>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</si>
  <si>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</si>
  <si>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</si>
  <si>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</si>
  <si>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</si>
  <si>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</si>
  <si>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</si>
  <si>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</si>
  <si>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</si>
  <si>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</si>
  <si>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</si>
  <si>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</si>
  <si>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</si>
  <si>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</si>
  <si>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</si>
  <si>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</si>
  <si>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</si>
  <si>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</si>
  <si>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</si>
  <si>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</si>
  <si>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</si>
  <si>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</si>
  <si>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</si>
  <si>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</si>
  <si>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</si>
  <si>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</si>
  <si>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</si>
  <si>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</si>
  <si>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</si>
  <si>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</si>
  <si>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</si>
  <si>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</si>
  <si>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</si>
  <si>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</si>
  <si>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</si>
  <si>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</si>
  <si>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</si>
  <si>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</si>
  <si>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</si>
  <si>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</si>
  <si>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</si>
  <si>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</si>
  <si>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</si>
  <si>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</si>
  <si>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</si>
  <si>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</si>
  <si>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</si>
  <si>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</si>
  <si>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</si>
  <si>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</si>
  <si>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</si>
  <si>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</si>
  <si>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</si>
  <si>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</si>
  <si>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</si>
  <si>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</si>
  <si>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</si>
  <si>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</si>
  <si>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</si>
  <si>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</si>
  <si>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</si>
  <si>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</si>
  <si>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</si>
  <si>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</si>
  <si>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</si>
  <si>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</si>
  <si>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</si>
  <si>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</si>
  <si>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</si>
  <si>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</si>
  <si>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</si>
  <si>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</si>
  <si>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</si>
  <si>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</si>
  <si>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</si>
  <si>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</si>
  <si>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</si>
  <si>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</si>
  <si>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</si>
  <si>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</si>
  <si>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</si>
  <si>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</si>
  <si>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</si>
  <si>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</si>
  <si>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</si>
  <si>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</si>
  <si>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</si>
  <si>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</si>
  <si>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</si>
  <si>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</si>
  <si>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</si>
  <si>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</si>
  <si>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</si>
  <si>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</si>
  <si>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</si>
  <si>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</si>
  <si>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</si>
  <si>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</si>
  <si>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</si>
  <si>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</si>
  <si>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</si>
  <si>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</si>
  <si>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</si>
  <si>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</si>
  <si>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</si>
  <si>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</si>
  <si>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</si>
  <si>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</si>
  <si>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</si>
  <si>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</si>
  <si>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</si>
  <si>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</si>
  <si>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</si>
  <si>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</si>
  <si>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</si>
  <si>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</si>
  <si>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</si>
  <si>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</si>
  <si>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</si>
  <si>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</si>
  <si>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</si>
  <si>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</si>
  <si>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</si>
  <si>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</si>
  <si>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</si>
  <si>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</si>
  <si>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</si>
  <si>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</si>
  <si>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</si>
  <si>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</si>
  <si>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</si>
  <si>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</si>
  <si>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</si>
  <si>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</si>
  <si>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</si>
  <si>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</si>
  <si>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</si>
  <si>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</si>
  <si>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</si>
  <si>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</si>
  <si>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</si>
  <si>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</si>
  <si>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</si>
  <si>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</si>
  <si>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</si>
  <si>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</si>
  <si>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</si>
  <si>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</si>
  <si>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</si>
  <si>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</si>
  <si>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</si>
  <si>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</si>
  <si>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</si>
  <si>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</si>
  <si>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</si>
  <si>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</si>
  <si>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</si>
  <si>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</si>
  <si>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</si>
  <si>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</si>
  <si>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</si>
  <si>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</si>
  <si>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</si>
  <si>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</si>
  <si>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</si>
  <si>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</si>
  <si>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</si>
  <si>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</si>
  <si>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</si>
  <si>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</si>
  <si>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</si>
  <si>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</si>
  <si>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</si>
  <si>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</si>
  <si>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</si>
  <si>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</si>
  <si>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</si>
  <si>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</si>
  <si>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</si>
  <si>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</si>
  <si>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</si>
  <si>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</si>
  <si>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</si>
  <si>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</si>
  <si>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</si>
  <si>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</si>
  <si>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</si>
  <si>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</si>
  <si>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</si>
  <si>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</si>
  <si>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</si>
  <si>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</si>
  <si>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</si>
  <si>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</si>
  <si>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</si>
  <si>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</si>
  <si>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</si>
  <si>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</si>
  <si>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</si>
  <si>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</si>
  <si>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</si>
  <si>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</si>
  <si>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</si>
  <si>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</si>
  <si>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</si>
  <si>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</si>
  <si>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</si>
  <si>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</si>
  <si>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</si>
  <si>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</si>
  <si>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</si>
  <si>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</si>
  <si>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</si>
  <si>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</si>
  <si>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</si>
  <si>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</si>
  <si>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</si>
  <si>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</si>
  <si>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</si>
  <si>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</si>
  <si>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</si>
  <si>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</si>
  <si>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</si>
  <si>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</si>
  <si>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</si>
  <si>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</si>
  <si>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</si>
  <si>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</si>
  <si>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</si>
  <si>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</si>
  <si>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</si>
  <si>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</si>
  <si>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</si>
  <si>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</si>
  <si>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</si>
  <si>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</si>
  <si>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</si>
  <si>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</si>
  <si>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</si>
  <si>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</si>
  <si>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</si>
  <si>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</si>
  <si>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</si>
  <si>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</si>
  <si>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</si>
  <si>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</si>
  <si>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</si>
  <si>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</si>
  <si>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</si>
  <si>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</si>
  <si>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</si>
  <si>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</si>
  <si>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</si>
  <si>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</si>
  <si>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</si>
  <si>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</si>
  <si>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</si>
  <si>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</si>
  <si>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</si>
  <si>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</si>
  <si>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</si>
  <si>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</si>
  <si>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</si>
  <si>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</si>
  <si>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</si>
  <si>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</si>
  <si>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</si>
  <si>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</si>
  <si>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</si>
  <si>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</si>
  <si>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</si>
  <si>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</si>
  <si>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</si>
  <si>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</si>
  <si>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</si>
  <si>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</si>
  <si>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</si>
  <si>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</si>
  <si>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</si>
  <si>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</si>
  <si>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</si>
  <si>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</si>
  <si>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</si>
  <si>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</si>
  <si>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</si>
  <si>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</si>
  <si>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</si>
  <si>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</si>
  <si>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</si>
  <si>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</si>
  <si>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</si>
  <si>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</si>
  <si>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</si>
  <si>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</si>
  <si>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</si>
  <si>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</si>
  <si>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</si>
  <si>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</si>
  <si>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</si>
  <si>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</si>
  <si>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</si>
  <si>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</si>
  <si>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</si>
  <si>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</si>
  <si>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</si>
  <si>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</si>
  <si>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</si>
  <si>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</si>
  <si>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</si>
  <si>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</si>
  <si>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</si>
  <si>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</si>
  <si>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</si>
  <si>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</si>
  <si>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</si>
  <si>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</si>
  <si>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</si>
  <si>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</si>
  <si>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</si>
  <si>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</si>
  <si>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</si>
  <si>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</si>
  <si>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</si>
  <si>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</si>
  <si>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</si>
  <si>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</si>
  <si>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</si>
  <si>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</si>
  <si>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</si>
  <si>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</si>
  <si>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</si>
  <si>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</si>
  <si>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</si>
  <si>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</si>
  <si>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</si>
  <si>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</si>
  <si>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</si>
  <si>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</si>
  <si>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</si>
  <si>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</si>
  <si>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</si>
  <si>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</si>
  <si>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</si>
  <si>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</si>
  <si>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</si>
  <si>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</si>
  <si>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</si>
  <si>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</si>
  <si>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</si>
  <si>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</si>
  <si>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</si>
  <si>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</si>
  <si>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</si>
  <si>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</si>
  <si>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</si>
  <si>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</si>
  <si>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</si>
  <si>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</si>
  <si>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</si>
  <si>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</si>
  <si>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</si>
  <si>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</si>
  <si>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</si>
  <si>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</si>
  <si>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</si>
  <si>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</si>
  <si>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</si>
  <si>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</si>
  <si>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</si>
  <si>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</si>
  <si>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</si>
  <si>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</si>
  <si>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</si>
  <si>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</si>
  <si>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</si>
  <si>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</si>
  <si>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</si>
  <si>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</si>
  <si>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</si>
  <si>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</si>
  <si>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</si>
  <si>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</si>
  <si>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</si>
  <si>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</si>
  <si>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</si>
  <si>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</si>
  <si>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</si>
  <si>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</si>
  <si>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</si>
  <si>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</si>
  <si>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</si>
  <si>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</si>
  <si>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</si>
  <si>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</si>
  <si>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</si>
  <si>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</si>
  <si>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</si>
  <si>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</si>
  <si>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</si>
  <si>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</si>
  <si>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</si>
  <si>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</si>
  <si>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</si>
  <si>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</si>
  <si>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</si>
  <si>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</si>
  <si>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</si>
  <si>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</si>
  <si>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</si>
  <si>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</si>
  <si>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</si>
  <si>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</si>
  <si>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</si>
  <si>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</si>
  <si>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</si>
  <si>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</si>
  <si>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</si>
  <si>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</si>
  <si>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</si>
  <si>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</si>
  <si>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</si>
  <si>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</si>
  <si>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</si>
  <si>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</si>
  <si>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</si>
  <si>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</si>
  <si>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</si>
  <si>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</si>
  <si>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</si>
  <si>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</si>
  <si>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</si>
  <si>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</si>
  <si>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</si>
  <si>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</si>
  <si>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</si>
  <si>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</si>
  <si>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</si>
  <si>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</si>
  <si>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</si>
  <si>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</si>
  <si>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</si>
  <si>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</si>
  <si>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</si>
  <si>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</si>
  <si>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</si>
  <si>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</si>
  <si>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</si>
  <si>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</si>
  <si>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</si>
  <si>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</si>
  <si>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</si>
  <si>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</si>
  <si>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</si>
  <si>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</si>
  <si>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</si>
  <si>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</si>
  <si>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</si>
  <si>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</si>
  <si>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</si>
  <si>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</si>
  <si>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</si>
  <si>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</si>
  <si>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</si>
  <si>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</si>
  <si>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</si>
  <si>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</si>
  <si>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</si>
  <si>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</si>
  <si>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</si>
  <si>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</si>
  <si>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</si>
  <si>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</si>
  <si>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</si>
  <si>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</si>
  <si>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</si>
  <si>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</si>
  <si>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</si>
  <si>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</si>
  <si>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</si>
  <si>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</si>
  <si>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</si>
  <si>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</si>
  <si>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</si>
  <si>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</si>
  <si>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</si>
  <si>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</si>
  <si>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</si>
  <si>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</si>
  <si>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</si>
  <si>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</si>
  <si>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</si>
  <si>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</si>
  <si>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</si>
  <si>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</si>
  <si>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</si>
  <si>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</si>
  <si>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</si>
  <si>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</si>
  <si>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</si>
  <si>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</si>
  <si>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</si>
  <si>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</si>
  <si>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</si>
  <si>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</si>
  <si>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</si>
  <si>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</si>
  <si>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</si>
  <si>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</si>
  <si>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</si>
  <si>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</si>
  <si>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</si>
  <si>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</si>
  <si>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</si>
  <si>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</si>
  <si>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</si>
  <si>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</si>
  <si>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</si>
  <si>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</si>
  <si>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</si>
  <si>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</si>
  <si>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</si>
  <si>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</si>
  <si>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</si>
  <si>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</si>
  <si>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</si>
  <si>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</si>
  <si>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</si>
  <si>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</si>
  <si>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</si>
  <si>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</si>
  <si>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</si>
  <si>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</si>
  <si>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</si>
  <si>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</si>
  <si>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</si>
  <si>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</si>
  <si>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</si>
  <si>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</si>
  <si>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</si>
  <si>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</si>
  <si>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</si>
  <si>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</si>
  <si>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</si>
  <si>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</si>
  <si>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</si>
  <si>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</si>
  <si>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</si>
  <si>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</si>
  <si>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</si>
  <si>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</si>
  <si>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</si>
  <si>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</si>
  <si>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</si>
  <si>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</si>
  <si>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</si>
  <si>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</si>
  <si>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</si>
  <si>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</si>
  <si>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</si>
  <si>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</si>
  <si>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</si>
  <si>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</si>
  <si>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</si>
  <si>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</si>
  <si>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</si>
  <si>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</si>
  <si>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</si>
  <si>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</si>
  <si>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</si>
  <si>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</si>
  <si>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</si>
  <si>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</si>
  <si>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</si>
  <si>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</si>
  <si>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</si>
  <si>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</si>
  <si>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</si>
  <si>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</si>
  <si>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</si>
  <si>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</si>
  <si>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</si>
  <si>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</si>
  <si>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</si>
  <si>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</si>
  <si>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</si>
  <si>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</si>
  <si>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</si>
  <si>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</si>
  <si>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</si>
  <si>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</si>
  <si>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</si>
  <si>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</si>
  <si>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</si>
  <si>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</si>
  <si>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</si>
  <si>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</si>
  <si>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</si>
  <si>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</si>
  <si>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</si>
  <si>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</si>
  <si>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</si>
  <si>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</si>
  <si>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</si>
  <si>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</si>
  <si>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</si>
  <si>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</si>
  <si>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</si>
  <si>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</si>
  <si>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</si>
  <si>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</si>
  <si>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</si>
  <si>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</si>
  <si>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</si>
  <si>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</si>
  <si>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</si>
  <si>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</si>
  <si>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</si>
  <si>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</si>
  <si>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</si>
  <si>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</si>
  <si>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</si>
  <si>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</si>
  <si>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</si>
  <si>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</si>
  <si>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</si>
  <si>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</si>
  <si>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</si>
  <si>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</si>
  <si>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</si>
  <si>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</si>
  <si>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</si>
  <si>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</si>
  <si>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</si>
  <si>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</si>
  <si>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</si>
  <si>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</si>
  <si>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</si>
  <si>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</si>
  <si>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</si>
  <si>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</si>
  <si>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</si>
  <si>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</si>
  <si>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</si>
  <si>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</si>
  <si>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</si>
  <si>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</si>
  <si>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</si>
  <si>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</si>
  <si>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</si>
  <si>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</si>
  <si>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</si>
  <si>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</si>
  <si>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</si>
  <si>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</si>
  <si>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</si>
  <si>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</si>
  <si>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</si>
  <si>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</si>
  <si>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</si>
  <si>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</si>
  <si>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</si>
  <si>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</si>
  <si>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</si>
  <si>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</si>
  <si>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</si>
  <si>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</si>
  <si>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</si>
  <si>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</si>
  <si>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</si>
  <si>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</si>
  <si>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</si>
  <si>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</si>
  <si>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</si>
  <si>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</si>
  <si>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</si>
  <si>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</si>
  <si>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</si>
  <si>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</si>
  <si>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</si>
  <si>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</si>
  <si>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</si>
  <si>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</si>
  <si>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</si>
  <si>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</si>
  <si>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</si>
  <si>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</si>
  <si>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</si>
  <si>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</si>
  <si>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</si>
  <si>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</si>
  <si>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</si>
  <si>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</si>
  <si>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</si>
  <si>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</si>
  <si>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</si>
  <si>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</si>
  <si>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</si>
  <si>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</si>
  <si>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</si>
  <si>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</si>
  <si>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</si>
  <si>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</si>
  <si>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</si>
  <si>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</si>
  <si>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</si>
  <si>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</si>
  <si>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</si>
  <si>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</si>
  <si>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</si>
  <si>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</si>
  <si>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</si>
  <si>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</si>
  <si>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</si>
  <si>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</si>
  <si>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</si>
  <si>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</si>
  <si>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</si>
  <si>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</si>
  <si>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</si>
  <si>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</si>
  <si>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</si>
  <si>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</si>
  <si>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</si>
  <si>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</si>
  <si>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</si>
  <si>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</si>
  <si>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</si>
  <si>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</si>
  <si>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</si>
  <si>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</si>
  <si>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</si>
  <si>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</si>
  <si>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</si>
  <si>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</si>
  <si>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</si>
  <si>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</si>
  <si>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</si>
  <si>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</si>
  <si>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</si>
  <si>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</si>
  <si>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</si>
  <si>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</si>
  <si>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</si>
  <si>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</si>
  <si>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</si>
  <si>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</si>
  <si>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</si>
  <si>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</si>
  <si>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</si>
  <si>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</si>
  <si>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</si>
  <si>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</si>
  <si>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</si>
  <si>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</si>
  <si>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</si>
  <si>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</si>
  <si>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</si>
  <si>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</si>
  <si>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</si>
  <si>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</si>
  <si>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</si>
  <si>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</si>
  <si>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</si>
  <si>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</si>
  <si>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</si>
  <si>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</si>
  <si>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</si>
  <si>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</si>
  <si>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</si>
  <si>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</si>
  <si>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</si>
  <si>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</si>
  <si>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</si>
  <si>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</si>
  <si>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</si>
  <si>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</si>
  <si>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</si>
  <si>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</si>
  <si>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</si>
  <si>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</si>
  <si>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</si>
  <si>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</si>
  <si>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</si>
  <si>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</si>
  <si>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</si>
  <si>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</si>
  <si>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</si>
  <si>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</si>
  <si>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</si>
  <si>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</si>
  <si>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</si>
  <si>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</si>
  <si>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</si>
  <si>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</si>
  <si>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</si>
  <si>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</si>
  <si>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</si>
  <si>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</si>
  <si>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</si>
  <si>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</si>
  <si>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</si>
  <si>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</si>
  <si>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</si>
  <si>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</si>
  <si>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</si>
  <si>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</si>
  <si>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</si>
  <si>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</si>
  <si>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</si>
  <si>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</si>
  <si>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</si>
  <si>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</si>
  <si>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</si>
  <si>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</si>
  <si>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</si>
  <si>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</si>
  <si>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</si>
  <si>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</si>
  <si>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</si>
  <si>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</si>
  <si>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</si>
  <si>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</si>
  <si>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</si>
  <si>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</si>
  <si>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</si>
  <si>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</si>
  <si>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</si>
  <si>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</si>
  <si>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</si>
  <si>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</si>
  <si>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</si>
  <si>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</si>
  <si>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</si>
  <si>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</si>
  <si>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</si>
  <si>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</si>
  <si>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</si>
  <si>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</si>
  <si>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</si>
  <si>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</si>
  <si>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</si>
  <si>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</si>
  <si>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</si>
  <si>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</si>
  <si>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</si>
  <si>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</si>
  <si>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</si>
  <si>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</si>
  <si>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</si>
  <si>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</si>
  <si>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</si>
  <si>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</si>
  <si>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</si>
  <si>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</si>
  <si>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</si>
  <si>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</si>
  <si>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</si>
  <si>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</si>
  <si>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</si>
  <si>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</si>
  <si>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</si>
  <si>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</si>
  <si>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</si>
  <si>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</si>
  <si>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</si>
  <si>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</si>
  <si>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</si>
  <si>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</si>
  <si>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</si>
  <si>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</si>
  <si>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</si>
  <si>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</si>
  <si>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</si>
  <si>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AMATITÁN</t>
  </si>
  <si>
    <t>DEL 1 AL 30 DE ABRIL DE 2020</t>
  </si>
  <si>
    <t>ING. GILDARDO PARTIDA MELENDREZ</t>
  </si>
  <si>
    <t>LCP MIGUEL ANGEL CORONADO MORAN</t>
  </si>
  <si>
    <t>PRESIDENTE MUNICIPAL</t>
  </si>
  <si>
    <t>ENCARGADO DE LA HACIENDA PÚBLICA MUNICIPAL</t>
  </si>
  <si>
    <t>ASEJ2020-04-30-07-2020-1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</si>
</sst>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4.4" zeroHeight="1"/>
  <cols>
    <col min="1" max="1" width="9.6640625" style="1" bestFit="1" customWidth="1"/>
    <col min="2" max="49" width="2.88671875" style="32" customWidth="1"/>
    <col min="50" max="50" width="22.88671875" style="32" customWidth="1"/>
    <col min="51" max="51" width="22.88671875" style="33" customWidth="1"/>
    <col min="52" max="52" width="0.5546875" style="1" customWidth="1"/>
    <col min="53" max="16384" width="11.44140625" style="1" hidden="1"/>
  </cols>
  <sheetData>
    <row r="1" spans="1:51" ht="23.4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6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9707170.5600000005</v>
      </c>
      <c r="AY7" s="13">
        <f>AY8+AY29+AY35+AY40+AY72+AY81+AY102+AY114</f>
        <v>20931418.760000002</v>
      </c>
    </row>
    <row r="8" spans="1:51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4795081.58</v>
      </c>
      <c r="AY8" s="15">
        <f>AY9+AY11+AY15+AY16+AY17+AY18+AY19+AY25+AY27</f>
        <v>13623667.020000001</v>
      </c>
    </row>
    <row r="9" spans="1:51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1750</v>
      </c>
    </row>
    <row r="10" spans="1:51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1750</v>
      </c>
    </row>
    <row r="11" spans="1:51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4752984.0999999996</v>
      </c>
      <c r="AY11" s="17">
        <f>SUM(AY12:AY14)</f>
        <v>13469972.420000002</v>
      </c>
    </row>
    <row r="12" spans="1:51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4011888.53</v>
      </c>
      <c r="AY12" s="20">
        <v>4295376.28</v>
      </c>
    </row>
    <row r="13" spans="1:51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659807.41</v>
      </c>
      <c r="AY13" s="20">
        <v>8972075.3399999999</v>
      </c>
    </row>
    <row r="14" spans="1:51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81288.160000000003</v>
      </c>
      <c r="AY14" s="20">
        <v>202520.8</v>
      </c>
    </row>
    <row r="15" spans="1:51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42097.479999999996</v>
      </c>
      <c r="AY19" s="17">
        <f>SUM(AY20:AY24)</f>
        <v>151944.59999999998</v>
      </c>
    </row>
    <row r="20" spans="1:51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39378.32</v>
      </c>
      <c r="AY20" s="20">
        <v>143212.26999999999</v>
      </c>
    </row>
    <row r="21" spans="1:51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360</v>
      </c>
      <c r="AY22" s="20">
        <v>1882.65</v>
      </c>
    </row>
    <row r="23" spans="1:51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2359.16</v>
      </c>
      <c r="AY23" s="20">
        <v>6849.68</v>
      </c>
    </row>
    <row r="24" spans="1:51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4155176.5999999992</v>
      </c>
      <c r="AY40" s="15">
        <f>AY41+AY46+AY47+AY62+AY68+AY70</f>
        <v>6016840.29</v>
      </c>
    </row>
    <row r="41" spans="1:51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683020.45</v>
      </c>
      <c r="AY41" s="17">
        <f>SUM(AY42:AY45)</f>
        <v>724831.53</v>
      </c>
    </row>
    <row r="42" spans="1:51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666220.44999999995</v>
      </c>
      <c r="AY42" s="20">
        <v>664569.5</v>
      </c>
    </row>
    <row r="43" spans="1:51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1200</v>
      </c>
      <c r="AY43" s="20">
        <v>2559.52</v>
      </c>
    </row>
    <row r="44" spans="1:51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600</v>
      </c>
      <c r="AY44" s="20">
        <v>5702.51</v>
      </c>
    </row>
    <row r="45" spans="1:51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15000</v>
      </c>
      <c r="AY45" s="20">
        <v>52000</v>
      </c>
    </row>
    <row r="46" spans="1:51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3469782.0099999993</v>
      </c>
      <c r="AY47" s="17">
        <f>SUM(AY48:AY61)</f>
        <v>5289807.88</v>
      </c>
    </row>
    <row r="48" spans="1:51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608681.6</v>
      </c>
      <c r="AY48" s="20">
        <v>639850.30000000005</v>
      </c>
    </row>
    <row r="49" spans="1:51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22349.040000000001</v>
      </c>
      <c r="AY49" s="20">
        <v>210100.84</v>
      </c>
    </row>
    <row r="50" spans="1:51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0</v>
      </c>
      <c r="AY50" s="20">
        <v>164426.18</v>
      </c>
    </row>
    <row r="51" spans="1:51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4382.1400000000003</v>
      </c>
      <c r="AY52" s="20">
        <v>12430.28</v>
      </c>
    </row>
    <row r="53" spans="1:51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33907.57</v>
      </c>
    </row>
    <row r="54" spans="1:51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841.58</v>
      </c>
    </row>
    <row r="55" spans="1:51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0</v>
      </c>
      <c r="AY55" s="20">
        <v>0</v>
      </c>
    </row>
    <row r="56" spans="1:51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22500</v>
      </c>
    </row>
    <row r="57" spans="1:51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2601885.86</v>
      </c>
      <c r="AY57" s="20">
        <v>3504868.04</v>
      </c>
    </row>
    <row r="58" spans="1:51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50266.09</v>
      </c>
      <c r="AY58" s="20">
        <v>139805.79999999999</v>
      </c>
    </row>
    <row r="59" spans="1:51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0</v>
      </c>
      <c r="AY59" s="20">
        <v>9400</v>
      </c>
    </row>
    <row r="60" spans="1:51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165150.38</v>
      </c>
      <c r="AY60" s="20">
        <v>484292.35</v>
      </c>
    </row>
    <row r="61" spans="1:51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17066.900000000001</v>
      </c>
      <c r="AY61" s="20">
        <v>67384.94</v>
      </c>
    </row>
    <row r="62" spans="1:51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2374.14</v>
      </c>
      <c r="AY62" s="17">
        <f>SUM(AY63:AY67)</f>
        <v>2200.88</v>
      </c>
    </row>
    <row r="63" spans="1:51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2374.14</v>
      </c>
      <c r="AY63" s="20">
        <v>2200.88</v>
      </c>
    </row>
    <row r="64" spans="1:51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444015.23</v>
      </c>
      <c r="AY72" s="15">
        <f>AY73+AY76+AY77+AY78+AY80</f>
        <v>651181.44999999995</v>
      </c>
    </row>
    <row r="73" spans="1:51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444015.23</v>
      </c>
      <c r="AY73" s="17">
        <f>SUM(AY74:AY75)</f>
        <v>651181.44999999995</v>
      </c>
    </row>
    <row r="74" spans="1:51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14570</v>
      </c>
      <c r="AY74" s="20">
        <v>79966</v>
      </c>
    </row>
    <row r="75" spans="1:51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429445.23</v>
      </c>
      <c r="AY75" s="20">
        <v>571215.44999999995</v>
      </c>
    </row>
    <row r="76" spans="1:51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312897.15000000002</v>
      </c>
      <c r="AY81" s="15">
        <f>AY82+AY83+AY85+AY87+AY89+AY91+AY93+AY94+AY100</f>
        <v>639730</v>
      </c>
    </row>
    <row r="82" spans="1:51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24198</v>
      </c>
      <c r="AY83" s="17">
        <f>SUM(AY84)</f>
        <v>15600</v>
      </c>
    </row>
    <row r="84" spans="1:51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24198</v>
      </c>
      <c r="AY84" s="20">
        <v>15600</v>
      </c>
    </row>
    <row r="85" spans="1:51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98699.15</v>
      </c>
      <c r="AY87" s="17">
        <f>SUM(AY88)</f>
        <v>624130</v>
      </c>
    </row>
    <row r="88" spans="1:51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98699.15</v>
      </c>
      <c r="AY88" s="20">
        <v>624130</v>
      </c>
    </row>
    <row r="89" spans="1:51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190000</v>
      </c>
      <c r="AY100" s="17">
        <f>SUM(AY101)</f>
        <v>0</v>
      </c>
    </row>
    <row r="101" spans="1:51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190000</v>
      </c>
      <c r="AY101" s="20">
        <v>0</v>
      </c>
    </row>
    <row r="102" spans="1:51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6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15293316.299999999</v>
      </c>
      <c r="AY117" s="13">
        <f>AY118+AY149</f>
        <v>45010794.940000005</v>
      </c>
    </row>
    <row r="118" spans="1:51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15293316.299999999</v>
      </c>
      <c r="AY118" s="15">
        <f>AY119+AY132+AY135+AY140+AY146</f>
        <v>45010794.940000005</v>
      </c>
    </row>
    <row r="119" spans="1:51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9727649.8200000003</v>
      </c>
      <c r="AY119" s="17">
        <f>SUM(AY120:AY131)</f>
        <v>28710803.080000002</v>
      </c>
    </row>
    <row r="120" spans="1:51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7019343.9100000001</v>
      </c>
      <c r="AY120" s="20">
        <v>19944357.289999999</v>
      </c>
    </row>
    <row r="121" spans="1:51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1300561.19</v>
      </c>
      <c r="AY121" s="20">
        <v>3526283.15</v>
      </c>
    </row>
    <row r="122" spans="1:51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265308.90000000002</v>
      </c>
      <c r="AY122" s="20">
        <v>753621.12</v>
      </c>
    </row>
    <row r="123" spans="1:51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230173.88</v>
      </c>
      <c r="AY125" s="20">
        <v>1630966.71</v>
      </c>
    </row>
    <row r="126" spans="1:51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307448.94</v>
      </c>
      <c r="AY128" s="20">
        <v>1015161.21</v>
      </c>
    </row>
    <row r="129" spans="1:51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604813</v>
      </c>
      <c r="AY131" s="20">
        <v>1840413.6</v>
      </c>
    </row>
    <row r="132" spans="1:51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5387954.2000000002</v>
      </c>
      <c r="AY132" s="17">
        <f>SUM(AY133:AY134)</f>
        <v>14306543.210000001</v>
      </c>
    </row>
    <row r="133" spans="1:51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1715847.2</v>
      </c>
      <c r="AY133" s="20">
        <v>3628972.81</v>
      </c>
    </row>
    <row r="134" spans="1:51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3672107</v>
      </c>
      <c r="AY134" s="20">
        <v>10677570.4</v>
      </c>
    </row>
    <row r="135" spans="1:51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1462843.32</v>
      </c>
    </row>
    <row r="136" spans="1:51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1462843.32</v>
      </c>
    </row>
    <row r="140" spans="1:51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177712.28</v>
      </c>
      <c r="AY140" s="17">
        <f>SUM(AY141:AY145)</f>
        <v>530605.33000000007</v>
      </c>
    </row>
    <row r="141" spans="1:51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271.48</v>
      </c>
      <c r="AY141" s="20">
        <v>27163.47</v>
      </c>
    </row>
    <row r="142" spans="1:51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7783.82</v>
      </c>
      <c r="AY142" s="20">
        <v>45761.52</v>
      </c>
    </row>
    <row r="143" spans="1:51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169656.98</v>
      </c>
      <c r="AY143" s="20">
        <v>457680.34</v>
      </c>
    </row>
    <row r="144" spans="1:51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6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6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25000486.859999999</v>
      </c>
      <c r="AY184" s="27">
        <f>AY7+AY117+AY161</f>
        <v>65942213.700000003</v>
      </c>
    </row>
    <row r="185" spans="1:52" ht="18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6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16162582.359999999</v>
      </c>
      <c r="AY186" s="13">
        <f>AY187+AY222+AY287</f>
        <v>43498519.719999999</v>
      </c>
    </row>
    <row r="187" spans="1:52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8701856.1799999997</v>
      </c>
      <c r="AY187" s="15">
        <f>AY188+AY193+AY198+AY207+AY212+AY219</f>
        <v>24985765.940000001</v>
      </c>
    </row>
    <row r="188" spans="1:52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4839903.25</v>
      </c>
      <c r="AY188" s="17">
        <f>SUM(AY189:AY192)</f>
        <v>13396248.43</v>
      </c>
    </row>
    <row r="189" spans="1:52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1163186.5</v>
      </c>
      <c r="AY189" s="20">
        <v>2995122</v>
      </c>
    </row>
    <row r="190" spans="1:52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3676716.75</v>
      </c>
      <c r="AY191" s="20">
        <v>10401126.43</v>
      </c>
    </row>
    <row r="192" spans="1:52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2489307.77</v>
      </c>
      <c r="AY193" s="17">
        <f>SUM(AY194:AY197)</f>
        <v>6065393.1500000004</v>
      </c>
    </row>
    <row r="194" spans="1:51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14539.43</v>
      </c>
      <c r="AY194" s="20">
        <v>153700</v>
      </c>
    </row>
    <row r="195" spans="1:51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2474768.34</v>
      </c>
      <c r="AY195" s="20">
        <v>5911693.1500000004</v>
      </c>
    </row>
    <row r="196" spans="1:51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677618.79999999993</v>
      </c>
      <c r="AY198" s="17">
        <f>SUM(AY199:AY206)</f>
        <v>3448239.1400000006</v>
      </c>
    </row>
    <row r="199" spans="1:51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348232.17</v>
      </c>
      <c r="AY199" s="20">
        <v>999840.03</v>
      </c>
    </row>
    <row r="200" spans="1:51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213307.8</v>
      </c>
      <c r="AY200" s="20">
        <v>2284181.7000000002</v>
      </c>
    </row>
    <row r="201" spans="1:51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68078.83</v>
      </c>
      <c r="AY201" s="20">
        <v>164217.41</v>
      </c>
    </row>
    <row r="202" spans="1:51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48000</v>
      </c>
      <c r="AY202" s="20">
        <v>0</v>
      </c>
    </row>
    <row r="203" spans="1:51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457970.35</v>
      </c>
      <c r="AY207" s="17">
        <f>SUM(AY208:AY211)</f>
        <v>1154640.21</v>
      </c>
    </row>
    <row r="208" spans="1:51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457970.35</v>
      </c>
      <c r="AY208" s="20">
        <v>1154640.21</v>
      </c>
    </row>
    <row r="209" spans="1:51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237056.01</v>
      </c>
      <c r="AY212" s="17">
        <f>SUM(AY213:AY218)</f>
        <v>921245.01</v>
      </c>
    </row>
    <row r="213" spans="1:51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71839.02</v>
      </c>
      <c r="AY214" s="20">
        <v>413727.4</v>
      </c>
    </row>
    <row r="215" spans="1:51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50000</v>
      </c>
    </row>
    <row r="216" spans="1:51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165216.99</v>
      </c>
      <c r="AY216" s="20">
        <v>457517.61</v>
      </c>
    </row>
    <row r="217" spans="1:51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0</v>
      </c>
    </row>
    <row r="219" spans="1:51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2282708.1599999997</v>
      </c>
      <c r="AY222" s="15">
        <f>AY223+AY232+AY236+AY246+AY256+AY264+AY267+AY273+AY277</f>
        <v>6177850.4900000002</v>
      </c>
    </row>
    <row r="223" spans="1:51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260462.74000000005</v>
      </c>
      <c r="AY223" s="17">
        <f>SUM(AY224:AY231)</f>
        <v>608184.52</v>
      </c>
    </row>
    <row r="224" spans="1:51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132048.89000000001</v>
      </c>
      <c r="AY224" s="20">
        <v>258127.2</v>
      </c>
    </row>
    <row r="225" spans="1:51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22633.08</v>
      </c>
      <c r="AY225" s="20">
        <v>107584.82</v>
      </c>
    </row>
    <row r="226" spans="1:51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1590</v>
      </c>
      <c r="AY227" s="20">
        <v>2121.79</v>
      </c>
    </row>
    <row r="228" spans="1:51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0</v>
      </c>
    </row>
    <row r="229" spans="1:51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26746.01</v>
      </c>
      <c r="AY229" s="20">
        <v>100711.71</v>
      </c>
    </row>
    <row r="230" spans="1:51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77444.759999999995</v>
      </c>
      <c r="AY231" s="20">
        <v>139639</v>
      </c>
    </row>
    <row r="232" spans="1:51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12117</v>
      </c>
      <c r="AY232" s="17">
        <f>SUM(AY233:AY235)</f>
        <v>114193.34</v>
      </c>
    </row>
    <row r="233" spans="1:51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12117</v>
      </c>
      <c r="AY233" s="20">
        <v>113473.34</v>
      </c>
    </row>
    <row r="234" spans="1:51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720</v>
      </c>
    </row>
    <row r="236" spans="1:51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198334.06</v>
      </c>
      <c r="AY246" s="17">
        <f>SUM(AY247:AY255)</f>
        <v>588168.44000000006</v>
      </c>
    </row>
    <row r="247" spans="1:51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0</v>
      </c>
    </row>
    <row r="248" spans="1:51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0</v>
      </c>
      <c r="AY248" s="20">
        <v>0</v>
      </c>
    </row>
    <row r="249" spans="1:51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0</v>
      </c>
    </row>
    <row r="251" spans="1:51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47384.22</v>
      </c>
      <c r="AY252" s="20">
        <v>200199.23</v>
      </c>
    </row>
    <row r="253" spans="1:51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0</v>
      </c>
      <c r="AY253" s="20">
        <v>0</v>
      </c>
    </row>
    <row r="254" spans="1:51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0</v>
      </c>
    </row>
    <row r="255" spans="1:51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150949.84</v>
      </c>
      <c r="AY255" s="20">
        <v>387969.21</v>
      </c>
    </row>
    <row r="256" spans="1:51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110084.79</v>
      </c>
      <c r="AY256" s="17">
        <f>SUM(AY257:AY263)</f>
        <v>114969.09</v>
      </c>
    </row>
    <row r="257" spans="1:51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0</v>
      </c>
    </row>
    <row r="258" spans="1:51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0</v>
      </c>
      <c r="AY258" s="20">
        <v>0</v>
      </c>
    </row>
    <row r="259" spans="1:51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26442.69</v>
      </c>
      <c r="AY259" s="20">
        <v>19605.09</v>
      </c>
    </row>
    <row r="260" spans="1:51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35618.1</v>
      </c>
      <c r="AY260" s="20">
        <v>0</v>
      </c>
    </row>
    <row r="261" spans="1:51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48024</v>
      </c>
      <c r="AY263" s="20">
        <v>95364</v>
      </c>
    </row>
    <row r="264" spans="1:51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1518860.72</v>
      </c>
      <c r="AY264" s="17">
        <f>SUM(AY265:AY266)</f>
        <v>4136120.11</v>
      </c>
    </row>
    <row r="265" spans="1:51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1518860.72</v>
      </c>
      <c r="AY265" s="20">
        <v>4136120.11</v>
      </c>
    </row>
    <row r="266" spans="1:51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53904.26</v>
      </c>
      <c r="AY267" s="17">
        <f>SUM(AY268:AY272)</f>
        <v>146302.75</v>
      </c>
    </row>
    <row r="268" spans="1:51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44691.32</v>
      </c>
      <c r="AY268" s="20">
        <v>146302.75</v>
      </c>
    </row>
    <row r="269" spans="1:51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7486.64</v>
      </c>
      <c r="AY269" s="20">
        <v>0</v>
      </c>
    </row>
    <row r="270" spans="1:51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1726.3</v>
      </c>
      <c r="AY270" s="20">
        <v>0</v>
      </c>
    </row>
    <row r="271" spans="1:51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1200</v>
      </c>
      <c r="AY273" s="17">
        <f>SUM(AY274:AY276)</f>
        <v>13200.22</v>
      </c>
    </row>
    <row r="274" spans="1:51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1200</v>
      </c>
      <c r="AY275" s="20">
        <v>13200.22</v>
      </c>
    </row>
    <row r="276" spans="1:51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127744.59</v>
      </c>
      <c r="AY277" s="17">
        <f>SUM(AY278:AY286)</f>
        <v>456712.02</v>
      </c>
    </row>
    <row r="278" spans="1:51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52881.13</v>
      </c>
      <c r="AY278" s="20">
        <v>58556.66</v>
      </c>
    </row>
    <row r="279" spans="1:51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0</v>
      </c>
      <c r="AY279" s="20">
        <v>0</v>
      </c>
    </row>
    <row r="280" spans="1:51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0</v>
      </c>
    </row>
    <row r="281" spans="1:51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0</v>
      </c>
      <c r="AY281" s="20">
        <v>5455.44</v>
      </c>
    </row>
    <row r="282" spans="1:51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49490.76</v>
      </c>
      <c r="AY283" s="20">
        <v>343231.56</v>
      </c>
    </row>
    <row r="284" spans="1:51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25372.7</v>
      </c>
      <c r="AY285" s="20">
        <v>49468.36</v>
      </c>
    </row>
    <row r="286" spans="1:51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5178018.0199999996</v>
      </c>
      <c r="AY287" s="15">
        <f>AY288+AY298+AY308+AY318+AY328+AY338+AY346+AY356+AY362</f>
        <v>12334903.290000001</v>
      </c>
    </row>
    <row r="288" spans="1:51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2269747.52</v>
      </c>
      <c r="AY288" s="17">
        <v>7026171.9400000004</v>
      </c>
    </row>
    <row r="289" spans="1:51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2243149</v>
      </c>
      <c r="AY289" s="20">
        <v>6944991</v>
      </c>
    </row>
    <row r="290" spans="1:51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26598.52</v>
      </c>
      <c r="AY292" s="20">
        <v>78052.86</v>
      </c>
    </row>
    <row r="293" spans="1:51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0</v>
      </c>
    </row>
    <row r="294" spans="1:51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2515</v>
      </c>
    </row>
    <row r="296" spans="1:51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613.08000000000004</v>
      </c>
    </row>
    <row r="297" spans="1:51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37200</v>
      </c>
      <c r="AY298" s="17">
        <f>SUM(AY299:AY307)</f>
        <v>270566.65000000002</v>
      </c>
    </row>
    <row r="299" spans="1:51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0</v>
      </c>
      <c r="AY300" s="20">
        <v>0</v>
      </c>
    </row>
    <row r="301" spans="1:51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0</v>
      </c>
      <c r="AY303" s="20">
        <v>172066.65</v>
      </c>
    </row>
    <row r="304" spans="1:51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0</v>
      </c>
      <c r="AY304" s="20">
        <v>0</v>
      </c>
    </row>
    <row r="305" spans="1:51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37200</v>
      </c>
      <c r="AY307" s="20">
        <v>98500</v>
      </c>
    </row>
    <row r="308" spans="1:51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110463.48000000001</v>
      </c>
      <c r="AY308" s="17">
        <f>SUM(AY309:AY317)</f>
        <v>45600.3</v>
      </c>
    </row>
    <row r="309" spans="1:51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29000</v>
      </c>
      <c r="AY309" s="20">
        <v>800.3</v>
      </c>
    </row>
    <row r="310" spans="1:51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17400</v>
      </c>
      <c r="AY310" s="20">
        <v>0</v>
      </c>
    </row>
    <row r="311" spans="1:51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64063.48</v>
      </c>
      <c r="AY312" s="20">
        <v>44800</v>
      </c>
    </row>
    <row r="313" spans="1:51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24754.04</v>
      </c>
      <c r="AY318" s="17">
        <f>SUM(AY319:AY327)</f>
        <v>245831.86</v>
      </c>
    </row>
    <row r="319" spans="1:51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12006.8</v>
      </c>
      <c r="AY319" s="20">
        <v>33676.36</v>
      </c>
    </row>
    <row r="320" spans="1:51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12747.24</v>
      </c>
      <c r="AY322" s="20">
        <v>8026.04</v>
      </c>
    </row>
    <row r="323" spans="1:51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0</v>
      </c>
      <c r="AY323" s="20">
        <v>204129.46</v>
      </c>
    </row>
    <row r="324" spans="1:51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0</v>
      </c>
    </row>
    <row r="326" spans="1:51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1056185.46</v>
      </c>
      <c r="AY328" s="17">
        <f>SUM(AY329:AY337)</f>
        <v>2227808.13</v>
      </c>
    </row>
    <row r="329" spans="1:51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114068.22</v>
      </c>
      <c r="AY329" s="20">
        <v>226194.37</v>
      </c>
    </row>
    <row r="330" spans="1:51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1285</v>
      </c>
      <c r="AY330" s="20">
        <v>3688.8</v>
      </c>
    </row>
    <row r="331" spans="1:51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13386.86</v>
      </c>
      <c r="AY331" s="20">
        <v>31763.439999999999</v>
      </c>
    </row>
    <row r="332" spans="1:51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250799.55</v>
      </c>
      <c r="AY333" s="20">
        <v>851134.41</v>
      </c>
    </row>
    <row r="334" spans="1:51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11263.6</v>
      </c>
      <c r="AY334" s="20">
        <v>2679.6</v>
      </c>
    </row>
    <row r="335" spans="1:51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405590.71</v>
      </c>
      <c r="AY335" s="20">
        <v>259279.07</v>
      </c>
    </row>
    <row r="336" spans="1:51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259791.52</v>
      </c>
      <c r="AY336" s="20">
        <v>853068.44</v>
      </c>
    </row>
    <row r="337" spans="1:51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0</v>
      </c>
    </row>
    <row r="338" spans="1:51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417.6</v>
      </c>
      <c r="AY338" s="17">
        <f>SUM(AY339:AY345)</f>
        <v>133750.40000000002</v>
      </c>
    </row>
    <row r="339" spans="1:51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0</v>
      </c>
      <c r="AY339" s="20">
        <v>40532.800000000003</v>
      </c>
    </row>
    <row r="340" spans="1:51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417.6</v>
      </c>
      <c r="AY344" s="20">
        <v>93217.600000000006</v>
      </c>
    </row>
    <row r="345" spans="1:51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44336.77</v>
      </c>
      <c r="AY346" s="17">
        <f>SUM(AY347:AY355)</f>
        <v>118496.69</v>
      </c>
    </row>
    <row r="347" spans="1:51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5900</v>
      </c>
    </row>
    <row r="348" spans="1:51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44336.77</v>
      </c>
      <c r="AY351" s="20">
        <v>97667.520000000004</v>
      </c>
    </row>
    <row r="352" spans="1:51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0</v>
      </c>
      <c r="AY355" s="20">
        <v>14929.17</v>
      </c>
    </row>
    <row r="356" spans="1:51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833505.17</v>
      </c>
      <c r="AY356" s="17">
        <f>SUM(AY357:AY361)</f>
        <v>1631297.55</v>
      </c>
    </row>
    <row r="357" spans="1:51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833505.17</v>
      </c>
      <c r="AY358" s="20">
        <v>1631297.55</v>
      </c>
    </row>
    <row r="359" spans="1:51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801407.98</v>
      </c>
      <c r="AY362" s="17">
        <f>SUM(AY363:AY371)</f>
        <v>635379.77</v>
      </c>
    </row>
    <row r="363" spans="1:51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162580</v>
      </c>
      <c r="AY364" s="20">
        <v>340594</v>
      </c>
    </row>
    <row r="365" spans="1:51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581301.98</v>
      </c>
      <c r="AY366" s="20">
        <v>156391.76999999999</v>
      </c>
    </row>
    <row r="367" spans="1:51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57526</v>
      </c>
      <c r="AY367" s="20">
        <v>138394</v>
      </c>
    </row>
    <row r="368" spans="1:51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6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1215638.6400000001</v>
      </c>
      <c r="AY372" s="13">
        <f>AY373+AY385+AY391+AY403+AY416+AY423+AY433+AY436+AY447</f>
        <v>4415296.12</v>
      </c>
    </row>
    <row r="373" spans="1:51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892800</v>
      </c>
      <c r="AY391" s="15">
        <f>AY392+AY401</f>
        <v>2373205.7999999998</v>
      </c>
    </row>
    <row r="392" spans="1:51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892800</v>
      </c>
      <c r="AY392" s="17">
        <f>SUM(AY393:AY400)</f>
        <v>2373205.7999999998</v>
      </c>
    </row>
    <row r="393" spans="1:51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892800</v>
      </c>
      <c r="AY396" s="20">
        <v>2373205.7999999998</v>
      </c>
    </row>
    <row r="397" spans="1:51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292838.64</v>
      </c>
      <c r="AY403" s="15">
        <f>AY404+AY406+AY408+AY414</f>
        <v>2042090.32</v>
      </c>
    </row>
    <row r="404" spans="1:51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142926.74</v>
      </c>
      <c r="AY404" s="17">
        <f>SUM(AY405)</f>
        <v>249046.54</v>
      </c>
    </row>
    <row r="405" spans="1:51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142926.74</v>
      </c>
      <c r="AY405" s="20">
        <v>249046.54</v>
      </c>
    </row>
    <row r="406" spans="1:51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149911.9</v>
      </c>
      <c r="AY408" s="17">
        <f>SUM(AY409:AY413)</f>
        <v>1793043.78</v>
      </c>
    </row>
    <row r="409" spans="1:51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126811.9</v>
      </c>
      <c r="AY409" s="20">
        <v>1678975.32</v>
      </c>
    </row>
    <row r="410" spans="1:51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23100</v>
      </c>
      <c r="AY411" s="20">
        <v>114068.46</v>
      </c>
    </row>
    <row r="412" spans="1:51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0</v>
      </c>
      <c r="AY416" s="15">
        <f>AY417+AY419+AY421</f>
        <v>0</v>
      </c>
    </row>
    <row r="417" spans="1:51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0</v>
      </c>
      <c r="AY417" s="17">
        <f>SUM(AY418)</f>
        <v>0</v>
      </c>
    </row>
    <row r="418" spans="1:51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0</v>
      </c>
      <c r="AY418" s="20">
        <v>0</v>
      </c>
    </row>
    <row r="419" spans="1:51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30000</v>
      </c>
      <c r="AY436" s="15">
        <f>AY437+AY439+AY441+AY443+AY445</f>
        <v>0</v>
      </c>
    </row>
    <row r="437" spans="1:51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30000</v>
      </c>
      <c r="AY437" s="17">
        <f>SUM(AY438)</f>
        <v>0</v>
      </c>
    </row>
    <row r="438" spans="1:51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30000</v>
      </c>
      <c r="AY438" s="20">
        <v>0</v>
      </c>
    </row>
    <row r="439" spans="1:51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6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6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83932.55</v>
      </c>
      <c r="AY477" s="13">
        <f>AY478+AY489+AY494+AY499+AY502</f>
        <v>319946.5</v>
      </c>
    </row>
    <row r="478" spans="1:51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83932.55</v>
      </c>
      <c r="AY478" s="15">
        <f>AY479+AY483</f>
        <v>319946.5</v>
      </c>
    </row>
    <row r="479" spans="1:51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83932.55</v>
      </c>
      <c r="AY479" s="17">
        <f>SUM(AY480:AY482)</f>
        <v>319946.5</v>
      </c>
    </row>
    <row r="480" spans="1:51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83932.55</v>
      </c>
      <c r="AY480" s="20">
        <v>319946.5</v>
      </c>
    </row>
    <row r="481" spans="1:51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6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222614.67</v>
      </c>
    </row>
    <row r="508" spans="1:51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222614.67</v>
      </c>
    </row>
    <row r="531" spans="1:51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222614.67</v>
      </c>
    </row>
    <row r="532" spans="1:51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6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17462153.550000001</v>
      </c>
      <c r="AY543" s="30">
        <f>AY186+AY372+AY453+AY477+AY507+AY540</f>
        <v>48456377.009999998</v>
      </c>
    </row>
    <row r="544" spans="1:51" ht="16.5" customHeight="1" thickBot="1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7538333.3099999987</v>
      </c>
      <c r="AY544" s="31">
        <f>AY184-AY543</f>
        <v>17485836.690000005</v>
      </c>
    </row>
    <row r="545" spans="2:51" ht="15" thickTop="1"/>
    <row r="546" spans="2:51" ht="18">
      <c r="B546" s="34" t="s">
        <v>2</v>
      </c>
    </row>
    <row r="547" spans="2:51">
      <c r="B547" s="1"/>
    </row>
    <row r="548" spans="2:51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/>
    <row r="557" spans="2:51" hidden="1"/>
    <row r="558" spans="2:51" hidden="1"/>
    <row r="559" spans="2:51" hidden="1"/>
    <row r="560" spans="2:51" hidden="1"/>
    <row r="561"/>
    <row r="562"/>
    <row r="563"/>
    <row r="564"/>
  </sheetData>
  <sheetProtection algorithmName="SHA-512" hashValue="uZTmS/EIRBbwzmtsCc3Y44VCt5T5hQywEw1+YzGAdHXR2vk0T9MtSXs+ydtd6ODp94G/rIJ/iExQtouRhW+LyQ==" saltValue="MSZfTEeReWI3u/dMUAGOCQ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2020-01-24T18:04:04Z</cp:lastPrinted>
  <dcterms:created xsi:type="dcterms:W3CDTF">2020-01-21T01:41:42Z</dcterms:created>
  <dcterms:modified xsi:type="dcterms:W3CDTF">2020-07-31T04:11:48Z</dcterms:modified>
</cp:coreProperties>
</file>